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11292" windowHeight="6012" activeTab="0"/>
  </bookViews>
  <sheets>
    <sheet name="Previdenc+Assistencial(sem ANS)" sheetId="1" r:id="rId1"/>
    <sheet name="Prev+Assistencial(com ANS) (2)" sheetId="2" r:id="rId2"/>
    <sheet name="Plan1" sheetId="3" r:id="rId3"/>
    <sheet name="Plan2" sheetId="4" r:id="rId4"/>
  </sheets>
  <definedNames>
    <definedName name="ain">#REF!</definedName>
    <definedName name="ina">#REF!</definedName>
  </definedNames>
  <calcPr fullCalcOnLoad="1"/>
</workbook>
</file>

<file path=xl/sharedStrings.xml><?xml version="1.0" encoding="utf-8"?>
<sst xmlns="http://schemas.openxmlformats.org/spreadsheetml/2006/main" count="129" uniqueCount="62">
  <si>
    <t>3.1.0.0.00.00.00</t>
  </si>
  <si>
    <t>4.1.0.0.00.00.00</t>
  </si>
  <si>
    <t>inciso I, do Artigo 11, da IN RFB nº 1.285</t>
  </si>
  <si>
    <t>incisos I e II, do Art.7º da IN RFB nº 1.285</t>
  </si>
  <si>
    <t>Conta Contábil</t>
  </si>
  <si>
    <t>( 5.1.0.0.00.00.00 - 5.2.0.0.00.00.00 )</t>
  </si>
  <si>
    <t>4.1.9.1.02.00.00</t>
  </si>
  <si>
    <t>inciso V, do Artigo 7, da IN RFB nº 1.285</t>
  </si>
  <si>
    <t>4.1.....</t>
  </si>
  <si>
    <t>Valor (R$)</t>
  </si>
  <si>
    <t>BASE DE CÁLCULO           PIS/COFINS</t>
  </si>
  <si>
    <t>TOTAL ( 1 )</t>
  </si>
  <si>
    <t>TOTAL ( 2 )</t>
  </si>
  <si>
    <t xml:space="preserve">       (+) Receitas da Gestão Previdencial</t>
  </si>
  <si>
    <t xml:space="preserve">       (+) Rendimentos de Aplicações Financeiras</t>
  </si>
  <si>
    <t xml:space="preserve">       (+) Receitas da Gestão Administrativas</t>
  </si>
  <si>
    <t xml:space="preserve">       (+) Remuneração das Aplicações Financeiras da Gestão Administrativa</t>
  </si>
  <si>
    <t xml:space="preserve"> 1. Receitas</t>
  </si>
  <si>
    <t xml:space="preserve"> 2. Exclusões e Deduções</t>
  </si>
  <si>
    <r>
      <t xml:space="preserve">       </t>
    </r>
    <r>
      <rPr>
        <b/>
        <sz val="10"/>
        <color indexed="10"/>
        <rFont val="Arial"/>
        <family val="2"/>
      </rPr>
      <t>(-)</t>
    </r>
    <r>
      <rPr>
        <sz val="10"/>
        <rFont val="Arial"/>
        <family val="2"/>
      </rPr>
      <t xml:space="preserve"> Parcelas da Receita da Gestão Previdencial (contribuições) destinadas à constituição de provisões técnicas</t>
    </r>
  </si>
  <si>
    <r>
      <t xml:space="preserve">      </t>
    </r>
    <r>
      <rPr>
        <b/>
        <sz val="10"/>
        <color indexed="10"/>
        <rFont val="Arial"/>
        <family val="2"/>
      </rPr>
      <t xml:space="preserve"> (-) </t>
    </r>
    <r>
      <rPr>
        <sz val="10"/>
        <rFont val="Arial"/>
        <family val="2"/>
      </rPr>
      <t>Receita decorrente da venda de bens ativo permanente</t>
    </r>
  </si>
  <si>
    <r>
      <t xml:space="preserve">      </t>
    </r>
    <r>
      <rPr>
        <b/>
        <sz val="10"/>
        <color indexed="10"/>
        <rFont val="Arial"/>
        <family val="2"/>
      </rPr>
      <t xml:space="preserve"> (-)</t>
    </r>
    <r>
      <rPr>
        <sz val="10"/>
        <rFont val="Arial"/>
        <family val="2"/>
      </rPr>
      <t xml:space="preserve"> Reversão de Provisões e recuperação de créditos baixados como perda</t>
    </r>
  </si>
  <si>
    <t>PIS         = (3.Base de Cálculo ) x 0,65%</t>
  </si>
  <si>
    <t>COFINS  = (3.Base de Cálculo ) x 4%</t>
  </si>
  <si>
    <r>
      <t xml:space="preserve">       </t>
    </r>
    <r>
      <rPr>
        <b/>
        <sz val="10"/>
        <color indexed="10"/>
        <rFont val="Arial"/>
        <family val="2"/>
      </rPr>
      <t>(-)</t>
    </r>
    <r>
      <rPr>
        <sz val="10"/>
        <rFont val="Arial"/>
        <family val="2"/>
      </rPr>
      <t xml:space="preserve"> Rendimentos auferidos nas aplicações financeiras (proporcionados pelos AGPT )</t>
    </r>
  </si>
  <si>
    <r>
      <t xml:space="preserve"> 3. Base de cálculo   (1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>2)</t>
    </r>
  </si>
  <si>
    <t>PIS            código de DARF - 4574   (código para recolhimento judicial Código - 7460)</t>
  </si>
  <si>
    <t>COFINS     código de DARF - 7987   (código para recolhimento judicial Código - 7498)</t>
  </si>
  <si>
    <t>Artigos 11 e 12, da IN RFB nº 1.285</t>
  </si>
  <si>
    <t>BASE DE CÁLCULO           PIS/COFINS  (reduzida para conferência)</t>
  </si>
  <si>
    <t>Entidades que possuem planos Previdenciais e Assistenciais (Sem registro na ANS)</t>
  </si>
  <si>
    <t>Entidades que possuem planos Previdenciais e Assistenciais (com registro na ANS)</t>
  </si>
  <si>
    <t>( 5.1.0.0.00.00.00 - 5.2.0.0.00.00.00 ) Apenas dos Planos de Benefícios</t>
  </si>
  <si>
    <t>5.1 - 52  Apenas do PGA</t>
  </si>
  <si>
    <r>
      <t xml:space="preserve">      </t>
    </r>
    <r>
      <rPr>
        <b/>
        <sz val="10"/>
        <color indexed="10"/>
        <rFont val="Arial"/>
        <family val="2"/>
      </rPr>
      <t xml:space="preserve"> (-)</t>
    </r>
    <r>
      <rPr>
        <sz val="10"/>
        <rFont val="Arial"/>
        <family val="2"/>
      </rPr>
      <t xml:space="preserve"> Constituição de Provisões Técnicas do Plano de Saúde</t>
    </r>
  </si>
  <si>
    <r>
      <t xml:space="preserve">      </t>
    </r>
    <r>
      <rPr>
        <b/>
        <sz val="10"/>
        <color indexed="10"/>
        <rFont val="Arial"/>
        <family val="2"/>
      </rPr>
      <t xml:space="preserve"> (-)</t>
    </r>
    <r>
      <rPr>
        <sz val="10"/>
        <rFont val="Arial"/>
        <family val="2"/>
      </rPr>
      <t xml:space="preserve"> Faturamento do Plano de Saúde efetivamente pago</t>
    </r>
  </si>
  <si>
    <t xml:space="preserve"> </t>
  </si>
  <si>
    <t xml:space="preserve">4.1.0.0.00.00.00 </t>
  </si>
  <si>
    <t>Grupo Contábil</t>
  </si>
  <si>
    <t>A conta 3.1.1.7 não está contemplada pelo fato de autogestão não está autorizada a corresponsabildiade transferida.
Na conta 3.1.3 estão incluídas todas as receitas administrativas.</t>
  </si>
  <si>
    <t xml:space="preserve">3.1.3 + 3.1.4 + 3.3.1 + 3.3.2 </t>
  </si>
  <si>
    <t xml:space="preserve">"A receita bruta das vendas e serviços compreende o produto da venda de bens nas operações de conta própria, o resultado auferido nas operações de conta alheia e o preço dos serviços prestados (RIR/1999, art. 279 e seu parágrafo único)." 
</t>
  </si>
  <si>
    <t>É importante destacar que, nesta rubrica estas contas servem apenas de referência, pois, a operadora deve manter registro auxiliar para comprovar o total de pagamento efetivamente liquidado junto ao SUS e demais prestadores de serviços assistenciais.</t>
  </si>
  <si>
    <t xml:space="preserve">       (+) Mensalidades do Plano de Saúde </t>
  </si>
  <si>
    <t xml:space="preserve">3.1.1.1 + 3.1.1.9 </t>
  </si>
  <si>
    <t>4.1.4 + 3.1.2 (constituição da provisão)</t>
  </si>
  <si>
    <t>PREVIC</t>
  </si>
  <si>
    <t>ANS</t>
  </si>
  <si>
    <t xml:space="preserve">       (+) Outras Receitas do Plano de Saúde </t>
  </si>
  <si>
    <t>Constituição limitada ao valor das contribuições (Contraprestações Pecuniárias)</t>
  </si>
  <si>
    <r>
      <t xml:space="preserve">(4.1.1 + 4.1.2 +  4.1.5) </t>
    </r>
    <r>
      <rPr>
        <b/>
        <sz val="12"/>
        <rFont val="Arial"/>
        <family val="2"/>
      </rPr>
      <t>-</t>
    </r>
    <r>
      <rPr>
        <sz val="10"/>
        <rFont val="Arial"/>
        <family val="2"/>
      </rPr>
      <t xml:space="preserve"> (2.1.1.1.1.9.0.2
+2.1.1.1.1.9.0.3 + 2.1.1.1.2.9.0.2 + 2.1.1.1.2.9.0.3)</t>
    </r>
  </si>
  <si>
    <t>4.4</t>
  </si>
  <si>
    <t>(+) Remuneração de Investimentos Assistenciais</t>
  </si>
  <si>
    <t>3.5.1</t>
  </si>
  <si>
    <r>
      <t xml:space="preserve">      </t>
    </r>
    <r>
      <rPr>
        <b/>
        <sz val="10"/>
        <color indexed="10"/>
        <rFont val="Arial"/>
        <family val="2"/>
      </rPr>
      <t xml:space="preserve"> (+/-)</t>
    </r>
    <r>
      <rPr>
        <sz val="10"/>
        <rFont val="Arial"/>
        <family val="2"/>
      </rPr>
      <t xml:space="preserve"> Constituição de Provisões Técnicas do Plano de Saúde </t>
    </r>
  </si>
  <si>
    <r>
      <t xml:space="preserve">      </t>
    </r>
    <r>
      <rPr>
        <b/>
        <sz val="10"/>
        <color indexed="10"/>
        <rFont val="Arial"/>
        <family val="2"/>
      </rPr>
      <t xml:space="preserve"> (-)</t>
    </r>
    <r>
      <rPr>
        <sz val="10"/>
        <rFont val="Arial"/>
        <family val="2"/>
      </rPr>
      <t xml:space="preserve"> Recursos Utilizados (Faturamento do Plano de Saúde efetivamente pago)</t>
    </r>
  </si>
  <si>
    <t>4.1.9...</t>
  </si>
  <si>
    <t xml:space="preserve">4.1.9... </t>
  </si>
  <si>
    <t xml:space="preserve"> 4.1...</t>
  </si>
  <si>
    <t xml:space="preserve">       (+) Total das receitas operacionais e financeiras </t>
  </si>
  <si>
    <t>em 4.3</t>
  </si>
  <si>
    <t>4.1..... Deduzir somente se contabilizado em receita, não deduzir se contabilizado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</si>
</sst>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48D8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5" fontId="8" fillId="0" borderId="0" applyFon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8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63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63" applyFont="1" applyFill="1" applyBorder="1" applyAlignment="1">
      <alignment/>
    </xf>
    <xf numFmtId="164" fontId="0" fillId="33" borderId="10" xfId="63" applyFont="1" applyFill="1" applyBorder="1" applyAlignment="1">
      <alignment/>
    </xf>
    <xf numFmtId="10" fontId="2" fillId="33" borderId="0" xfId="63" applyNumberFormat="1" applyFont="1" applyFill="1" applyBorder="1" applyAlignment="1">
      <alignment/>
    </xf>
    <xf numFmtId="9" fontId="2" fillId="33" borderId="0" xfId="63" applyNumberFormat="1" applyFont="1" applyFill="1" applyBorder="1" applyAlignment="1">
      <alignment/>
    </xf>
    <xf numFmtId="164" fontId="0" fillId="33" borderId="0" xfId="63" applyFont="1" applyFill="1" applyBorder="1" applyAlignment="1">
      <alignment/>
    </xf>
    <xf numFmtId="164" fontId="0" fillId="33" borderId="11" xfId="63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164" fontId="2" fillId="33" borderId="12" xfId="63" applyFont="1" applyFill="1" applyBorder="1" applyAlignment="1">
      <alignment/>
    </xf>
    <xf numFmtId="164" fontId="0" fillId="33" borderId="13" xfId="63" applyFont="1" applyFill="1" applyBorder="1" applyAlignment="1">
      <alignment/>
    </xf>
    <xf numFmtId="164" fontId="0" fillId="33" borderId="10" xfId="63" applyFont="1" applyFill="1" applyBorder="1" applyAlignment="1">
      <alignment horizontal="left"/>
    </xf>
    <xf numFmtId="164" fontId="2" fillId="33" borderId="12" xfId="63" applyFont="1" applyFill="1" applyBorder="1" applyAlignment="1">
      <alignment horizontal="center"/>
    </xf>
    <xf numFmtId="164" fontId="2" fillId="33" borderId="0" xfId="63" applyFont="1" applyFill="1" applyBorder="1" applyAlignment="1">
      <alignment horizontal="center"/>
    </xf>
    <xf numFmtId="164" fontId="3" fillId="34" borderId="0" xfId="63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64" fontId="0" fillId="33" borderId="10" xfId="63" applyFont="1" applyFill="1" applyBorder="1" applyAlignment="1">
      <alignment horizontal="left"/>
    </xf>
    <xf numFmtId="164" fontId="0" fillId="33" borderId="14" xfId="63" applyFont="1" applyFill="1" applyBorder="1" applyAlignment="1">
      <alignment horizontal="left"/>
    </xf>
    <xf numFmtId="164" fontId="2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64" fontId="0" fillId="0" borderId="10" xfId="63" applyFont="1" applyFill="1" applyBorder="1" applyAlignment="1">
      <alignment horizontal="left"/>
    </xf>
    <xf numFmtId="164" fontId="0" fillId="0" borderId="10" xfId="63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0" fillId="33" borderId="0" xfId="63" applyFont="1" applyFill="1" applyBorder="1" applyAlignment="1">
      <alignment horizontal="left"/>
    </xf>
    <xf numFmtId="164" fontId="2" fillId="33" borderId="0" xfId="63" applyFont="1" applyFill="1" applyBorder="1" applyAlignment="1">
      <alignment horizontal="center"/>
    </xf>
    <xf numFmtId="164" fontId="3" fillId="33" borderId="0" xfId="63" applyFont="1" applyFill="1" applyBorder="1" applyAlignment="1">
      <alignment horizontal="center"/>
    </xf>
    <xf numFmtId="164" fontId="0" fillId="33" borderId="0" xfId="63" applyFont="1" applyFill="1" applyBorder="1" applyAlignment="1">
      <alignment horizontal="left"/>
    </xf>
    <xf numFmtId="164" fontId="0" fillId="33" borderId="0" xfId="63" applyFont="1" applyFill="1" applyBorder="1" applyAlignment="1">
      <alignment/>
    </xf>
    <xf numFmtId="164" fontId="2" fillId="33" borderId="0" xfId="63" applyFont="1" applyFill="1" applyBorder="1" applyAlignment="1">
      <alignment/>
    </xf>
    <xf numFmtId="164" fontId="0" fillId="33" borderId="0" xfId="63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50" applyFill="1">
      <alignment/>
      <protection/>
    </xf>
    <xf numFmtId="0" fontId="0" fillId="33" borderId="0" xfId="50" applyFill="1" applyBorder="1">
      <alignment/>
      <protection/>
    </xf>
    <xf numFmtId="0" fontId="0" fillId="0" borderId="0" xfId="50">
      <alignment/>
      <protection/>
    </xf>
    <xf numFmtId="0" fontId="5" fillId="33" borderId="0" xfId="50" applyFont="1" applyFill="1" applyAlignment="1">
      <alignment horizontal="center"/>
      <protection/>
    </xf>
    <xf numFmtId="0" fontId="0" fillId="0" borderId="0" xfId="50" applyBorder="1">
      <alignment/>
      <protection/>
    </xf>
    <xf numFmtId="0" fontId="3" fillId="34" borderId="0" xfId="50" applyFont="1" applyFill="1" applyBorder="1" applyAlignment="1">
      <alignment horizontal="center"/>
      <protection/>
    </xf>
    <xf numFmtId="0" fontId="2" fillId="34" borderId="0" xfId="50" applyFont="1" applyFill="1" applyBorder="1">
      <alignment/>
      <protection/>
    </xf>
    <xf numFmtId="0" fontId="3" fillId="34" borderId="0" xfId="50" applyFont="1" applyFill="1" applyBorder="1" applyAlignment="1">
      <alignment horizontal="left"/>
      <protection/>
    </xf>
    <xf numFmtId="0" fontId="2" fillId="33" borderId="0" xfId="50" applyFont="1" applyFill="1" applyBorder="1" applyAlignment="1">
      <alignment/>
      <protection/>
    </xf>
    <xf numFmtId="0" fontId="0" fillId="0" borderId="10" xfId="50" applyFont="1" applyFill="1" applyBorder="1" applyAlignment="1">
      <alignment horizontal="left"/>
      <protection/>
    </xf>
    <xf numFmtId="0" fontId="0" fillId="33" borderId="0" xfId="50" applyFont="1" applyFill="1" applyBorder="1" applyAlignment="1">
      <alignment horizontal="left"/>
      <protection/>
    </xf>
    <xf numFmtId="0" fontId="2" fillId="33" borderId="0" xfId="50" applyFont="1" applyFill="1" applyBorder="1" applyAlignment="1">
      <alignment horizontal="right"/>
      <protection/>
    </xf>
    <xf numFmtId="0" fontId="0" fillId="33" borderId="0" xfId="50" applyFont="1" applyFill="1">
      <alignment/>
      <protection/>
    </xf>
    <xf numFmtId="0" fontId="4" fillId="33" borderId="0" xfId="50" applyFont="1" applyFill="1" applyBorder="1" applyAlignment="1">
      <alignment horizontal="left" wrapText="1"/>
      <protection/>
    </xf>
    <xf numFmtId="164" fontId="0" fillId="33" borderId="10" xfId="63" applyFont="1" applyFill="1" applyBorder="1" applyAlignment="1">
      <alignment/>
    </xf>
    <xf numFmtId="164" fontId="0" fillId="33" borderId="11" xfId="63" applyFont="1" applyFill="1" applyBorder="1" applyAlignment="1">
      <alignment/>
    </xf>
    <xf numFmtId="164" fontId="0" fillId="33" borderId="0" xfId="63" applyFont="1" applyFill="1" applyBorder="1" applyAlignment="1">
      <alignment/>
    </xf>
    <xf numFmtId="164" fontId="0" fillId="33" borderId="13" xfId="63" applyFont="1" applyFill="1" applyBorder="1" applyAlignment="1">
      <alignment/>
    </xf>
    <xf numFmtId="0" fontId="4" fillId="0" borderId="0" xfId="50" applyFont="1" applyBorder="1">
      <alignment/>
      <protection/>
    </xf>
    <xf numFmtId="164" fontId="0" fillId="33" borderId="0" xfId="63" applyFill="1" applyBorder="1" applyAlignment="1">
      <alignment/>
    </xf>
    <xf numFmtId="164" fontId="0" fillId="33" borderId="0" xfId="63" applyFill="1" applyAlignment="1">
      <alignment/>
    </xf>
    <xf numFmtId="0" fontId="0" fillId="33" borderId="0" xfId="50" applyFont="1" applyFill="1" applyBorder="1" applyAlignment="1">
      <alignment horizontal="left" wrapText="1"/>
      <protection/>
    </xf>
    <xf numFmtId="0" fontId="0" fillId="33" borderId="0" xfId="50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4" fontId="0" fillId="0" borderId="17" xfId="63" applyFont="1" applyFill="1" applyBorder="1" applyAlignment="1">
      <alignment horizontal="left"/>
    </xf>
    <xf numFmtId="164" fontId="0" fillId="0" borderId="18" xfId="63" applyFont="1" applyFill="1" applyBorder="1" applyAlignment="1">
      <alignment horizontal="left"/>
    </xf>
    <xf numFmtId="164" fontId="0" fillId="33" borderId="18" xfId="63" applyFont="1" applyFill="1" applyBorder="1" applyAlignment="1">
      <alignment horizontal="left"/>
    </xf>
    <xf numFmtId="164" fontId="0" fillId="33" borderId="19" xfId="63" applyFont="1" applyFill="1" applyBorder="1" applyAlignment="1">
      <alignment horizontal="left"/>
    </xf>
    <xf numFmtId="164" fontId="2" fillId="33" borderId="20" xfId="63" applyFont="1" applyFill="1" applyBorder="1" applyAlignment="1">
      <alignment horizontal="center"/>
    </xf>
    <xf numFmtId="164" fontId="0" fillId="33" borderId="17" xfId="63" applyFont="1" applyFill="1" applyBorder="1" applyAlignment="1">
      <alignment horizontal="left"/>
    </xf>
    <xf numFmtId="164" fontId="0" fillId="0" borderId="17" xfId="63" applyFont="1" applyFill="1" applyBorder="1" applyAlignment="1">
      <alignment horizontal="left"/>
    </xf>
    <xf numFmtId="164" fontId="0" fillId="0" borderId="18" xfId="63" applyFont="1" applyFill="1" applyBorder="1" applyAlignment="1">
      <alignment horizontal="left"/>
    </xf>
    <xf numFmtId="164" fontId="0" fillId="0" borderId="19" xfId="63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64" fontId="10" fillId="35" borderId="0" xfId="63" applyFont="1" applyFill="1" applyBorder="1" applyAlignment="1">
      <alignment horizontal="left" wrapText="1"/>
    </xf>
    <xf numFmtId="164" fontId="0" fillId="35" borderId="0" xfId="63" applyFont="1" applyFill="1" applyBorder="1" applyAlignment="1">
      <alignment horizontal="left" wrapText="1"/>
    </xf>
    <xf numFmtId="0" fontId="0" fillId="0" borderId="22" xfId="50" applyFont="1" applyFill="1" applyBorder="1" applyAlignment="1">
      <alignment horizontal="left"/>
      <protection/>
    </xf>
    <xf numFmtId="0" fontId="0" fillId="0" borderId="23" xfId="50" applyFont="1" applyFill="1" applyBorder="1" applyAlignment="1">
      <alignment horizontal="left"/>
      <protection/>
    </xf>
    <xf numFmtId="0" fontId="0" fillId="0" borderId="24" xfId="50" applyFont="1" applyFill="1" applyBorder="1" applyAlignment="1">
      <alignment horizontal="left"/>
      <protection/>
    </xf>
    <xf numFmtId="164" fontId="0" fillId="33" borderId="0" xfId="63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64" fontId="0" fillId="33" borderId="25" xfId="63" applyFont="1" applyFill="1" applyBorder="1" applyAlignment="1">
      <alignment horizontal="left"/>
    </xf>
    <xf numFmtId="0" fontId="0" fillId="0" borderId="24" xfId="50" applyFont="1" applyFill="1" applyBorder="1" applyAlignment="1">
      <alignment horizontal="left" indent="2"/>
      <protection/>
    </xf>
    <xf numFmtId="0" fontId="2" fillId="33" borderId="0" xfId="50" applyFont="1" applyFill="1" applyBorder="1">
      <alignment/>
      <protection/>
    </xf>
    <xf numFmtId="0" fontId="2" fillId="35" borderId="0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0" fillId="0" borderId="15" xfId="50" applyFont="1" applyFill="1" applyBorder="1" applyAlignment="1">
      <alignment horizontal="left"/>
      <protection/>
    </xf>
    <xf numFmtId="164" fontId="0" fillId="35" borderId="0" xfId="63" applyFont="1" applyFill="1" applyBorder="1" applyAlignment="1">
      <alignment horizontal="left"/>
    </xf>
    <xf numFmtId="0" fontId="2" fillId="33" borderId="0" xfId="50" applyFont="1" applyFill="1" applyBorder="1" applyAlignment="1">
      <alignment horizontal="left" wrapText="1"/>
      <protection/>
    </xf>
    <xf numFmtId="0" fontId="5" fillId="37" borderId="0" xfId="0" applyFont="1" applyFill="1" applyAlignment="1">
      <alignment horizontal="center"/>
    </xf>
    <xf numFmtId="0" fontId="2" fillId="38" borderId="26" xfId="0" applyFont="1" applyFill="1" applyBorder="1" applyAlignment="1">
      <alignment horizontal="center" vertical="center" textRotation="90"/>
    </xf>
    <xf numFmtId="0" fontId="2" fillId="38" borderId="27" xfId="0" applyFont="1" applyFill="1" applyBorder="1" applyAlignment="1">
      <alignment horizontal="center" vertical="center" textRotation="90"/>
    </xf>
    <xf numFmtId="0" fontId="2" fillId="36" borderId="26" xfId="0" applyFont="1" applyFill="1" applyBorder="1" applyAlignment="1">
      <alignment horizontal="center" vertical="center" textRotation="90"/>
    </xf>
    <xf numFmtId="0" fontId="2" fillId="36" borderId="20" xfId="0" applyFont="1" applyFill="1" applyBorder="1" applyAlignment="1">
      <alignment horizontal="center" vertical="center" textRotation="90"/>
    </xf>
    <xf numFmtId="0" fontId="2" fillId="38" borderId="20" xfId="0" applyFont="1" applyFill="1" applyBorder="1" applyAlignment="1">
      <alignment horizontal="center" vertical="center" textRotation="90"/>
    </xf>
    <xf numFmtId="0" fontId="2" fillId="36" borderId="27" xfId="0" applyFont="1" applyFill="1" applyBorder="1" applyAlignment="1">
      <alignment horizontal="center" vertical="center" textRotation="90"/>
    </xf>
    <xf numFmtId="0" fontId="5" fillId="37" borderId="0" xfId="50" applyFont="1" applyFill="1" applyAlignment="1">
      <alignment horizontal="center"/>
      <protection/>
    </xf>
    <xf numFmtId="0" fontId="0" fillId="33" borderId="0" xfId="50" applyFont="1" applyFill="1" applyBorder="1" applyAlignment="1">
      <alignment horizontal="center" wrapText="1"/>
      <protection/>
    </xf>
    <xf numFmtId="0" fontId="2" fillId="36" borderId="28" xfId="0" applyFont="1" applyFill="1" applyBorder="1" applyAlignment="1">
      <alignment horizontal="center" vertical="center" textRotation="90"/>
    </xf>
    <xf numFmtId="0" fontId="2" fillId="36" borderId="29" xfId="0" applyFont="1" applyFill="1" applyBorder="1" applyAlignment="1">
      <alignment horizontal="center" vertical="center" textRotation="90"/>
    </xf>
    <xf numFmtId="0" fontId="2" fillId="36" borderId="30" xfId="0" applyFont="1" applyFill="1" applyBorder="1" applyAlignment="1">
      <alignment horizontal="center" vertical="center" textRotation="90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10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Porcentagem 2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16">
      <selection activeCell="E15" sqref="E15"/>
    </sheetView>
  </sheetViews>
  <sheetFormatPr defaultColWidth="9.140625" defaultRowHeight="12.75"/>
  <cols>
    <col min="1" max="1" width="3.28125" style="5" customWidth="1"/>
    <col min="2" max="2" width="99.421875" style="0" bestFit="1" customWidth="1"/>
    <col min="3" max="3" width="30.57421875" style="0" bestFit="1" customWidth="1"/>
    <col min="4" max="4" width="11.00390625" style="38" customWidth="1"/>
    <col min="5" max="5" width="70.140625" style="0" customWidth="1"/>
    <col min="6" max="6" width="7.140625" style="0" customWidth="1"/>
    <col min="7" max="7" width="36.8515625" style="0" bestFit="1" customWidth="1"/>
  </cols>
  <sheetData>
    <row r="1" spans="2:3" ht="12.75">
      <c r="B1" s="5"/>
      <c r="C1" s="5"/>
    </row>
    <row r="2" spans="2:4" ht="17.25">
      <c r="B2" s="104" t="s">
        <v>30</v>
      </c>
      <c r="C2" s="104"/>
      <c r="D2" s="39"/>
    </row>
    <row r="3" spans="2:4" ht="17.25">
      <c r="B3" s="104"/>
      <c r="C3" s="104"/>
      <c r="D3" s="39"/>
    </row>
    <row r="4" spans="2:3" ht="12.75">
      <c r="B4" s="5"/>
      <c r="C4" s="5"/>
    </row>
    <row r="5" spans="2:7" ht="12.75">
      <c r="B5" s="5"/>
      <c r="C5" s="5"/>
      <c r="E5" s="5"/>
      <c r="F5" s="5"/>
      <c r="G5" s="5"/>
    </row>
    <row r="6" spans="2:7" ht="17.25">
      <c r="B6" s="104" t="s">
        <v>10</v>
      </c>
      <c r="C6" s="104"/>
      <c r="D6" s="39"/>
      <c r="E6" s="5"/>
      <c r="F6" s="5"/>
      <c r="G6" s="5"/>
    </row>
    <row r="7" spans="2:7" ht="7.5" customHeight="1">
      <c r="B7" s="19"/>
      <c r="C7" s="19"/>
      <c r="D7" s="39"/>
      <c r="E7" s="5"/>
      <c r="F7" s="5"/>
      <c r="G7" s="5"/>
    </row>
    <row r="8" spans="2:7" ht="18.75" customHeight="1">
      <c r="B8" s="1"/>
      <c r="C8" s="18" t="s">
        <v>9</v>
      </c>
      <c r="D8" s="40"/>
      <c r="F8" s="5"/>
      <c r="G8" s="5"/>
    </row>
    <row r="9" spans="2:7" ht="18.75" customHeight="1">
      <c r="B9" s="17" t="s">
        <v>17</v>
      </c>
      <c r="C9" s="18"/>
      <c r="D9" s="40"/>
      <c r="E9" s="10" t="s">
        <v>4</v>
      </c>
      <c r="F9" s="5"/>
      <c r="G9" s="5"/>
    </row>
    <row r="10" spans="2:7" ht="18.75" customHeight="1">
      <c r="B10" s="3" t="s">
        <v>13</v>
      </c>
      <c r="C10" s="34">
        <v>8925172.479999999</v>
      </c>
      <c r="D10" s="41"/>
      <c r="E10" s="27" t="s">
        <v>0</v>
      </c>
      <c r="F10" s="5"/>
      <c r="G10" s="5"/>
    </row>
    <row r="11" spans="2:7" ht="18.75" customHeight="1">
      <c r="B11" s="3" t="s">
        <v>15</v>
      </c>
      <c r="C11" s="34">
        <v>1489915.4300000002</v>
      </c>
      <c r="D11" s="41"/>
      <c r="E11" s="27" t="s">
        <v>37</v>
      </c>
      <c r="F11" s="5"/>
      <c r="G11" s="5"/>
    </row>
    <row r="12" spans="2:7" ht="18.75" customHeight="1" thickBot="1">
      <c r="B12" s="3" t="s">
        <v>14</v>
      </c>
      <c r="C12" s="34">
        <v>105413386.41</v>
      </c>
      <c r="D12" s="41"/>
      <c r="E12" s="6" t="s">
        <v>5</v>
      </c>
      <c r="F12" s="5"/>
      <c r="G12" s="5"/>
    </row>
    <row r="13" spans="2:7" ht="18.75" customHeight="1" thickBot="1">
      <c r="B13" s="20" t="s">
        <v>11</v>
      </c>
      <c r="C13" s="24">
        <f>SUM(C10:C12)</f>
        <v>115828474.32</v>
      </c>
      <c r="D13" s="42"/>
      <c r="E13" s="10"/>
      <c r="F13" s="5"/>
      <c r="G13" s="5"/>
    </row>
    <row r="14" spans="2:7" ht="18.75" customHeight="1">
      <c r="B14" s="20"/>
      <c r="C14" s="25"/>
      <c r="D14" s="42"/>
      <c r="E14" s="10"/>
      <c r="F14" s="5"/>
      <c r="G14" s="5"/>
    </row>
    <row r="15" spans="2:7" ht="18.75" customHeight="1">
      <c r="B15" s="17" t="s">
        <v>18</v>
      </c>
      <c r="C15" s="26"/>
      <c r="D15" s="43"/>
      <c r="E15" s="10"/>
      <c r="F15" s="5"/>
      <c r="G15" s="5"/>
    </row>
    <row r="16" spans="2:7" ht="18.75" customHeight="1">
      <c r="B16" s="3" t="s">
        <v>19</v>
      </c>
      <c r="C16" s="35">
        <v>8925172.479999999</v>
      </c>
      <c r="D16" s="44"/>
      <c r="E16" s="6" t="s">
        <v>0</v>
      </c>
      <c r="F16" s="5"/>
      <c r="G16" s="9" t="s">
        <v>2</v>
      </c>
    </row>
    <row r="17" spans="2:7" ht="18.75" customHeight="1">
      <c r="B17" s="2" t="s">
        <v>24</v>
      </c>
      <c r="C17" s="35">
        <v>98773115.86999999</v>
      </c>
      <c r="D17" s="44"/>
      <c r="E17" s="27" t="s">
        <v>32</v>
      </c>
      <c r="F17" s="5"/>
      <c r="G17" s="28" t="s">
        <v>28</v>
      </c>
    </row>
    <row r="18" spans="2:7" ht="18.75" customHeight="1">
      <c r="B18" s="3" t="s">
        <v>20</v>
      </c>
      <c r="C18" s="29" t="s">
        <v>36</v>
      </c>
      <c r="D18" s="44"/>
      <c r="E18" s="50" t="s">
        <v>56</v>
      </c>
      <c r="F18" s="5"/>
      <c r="G18" s="9" t="s">
        <v>7</v>
      </c>
    </row>
    <row r="19" spans="2:7" ht="18.75" customHeight="1" thickBot="1">
      <c r="B19" s="3" t="s">
        <v>21</v>
      </c>
      <c r="C19" s="30" t="s">
        <v>36</v>
      </c>
      <c r="D19" s="44"/>
      <c r="E19" s="50" t="s">
        <v>61</v>
      </c>
      <c r="F19" s="5"/>
      <c r="G19" s="9" t="s">
        <v>3</v>
      </c>
    </row>
    <row r="20" spans="2:7" ht="18.75" customHeight="1" thickBot="1">
      <c r="B20" s="20" t="s">
        <v>12</v>
      </c>
      <c r="C20" s="24">
        <f>SUM(C16:C19)</f>
        <v>107698288.35</v>
      </c>
      <c r="D20" s="42"/>
      <c r="E20" s="4" t="s">
        <v>60</v>
      </c>
      <c r="F20" s="5"/>
      <c r="G20" s="5"/>
    </row>
    <row r="21" spans="2:7" ht="18.75" customHeight="1">
      <c r="B21" s="7"/>
      <c r="C21" s="15"/>
      <c r="D21" s="45"/>
      <c r="E21" s="7"/>
      <c r="F21" s="5"/>
      <c r="G21" s="5"/>
    </row>
    <row r="22" spans="2:7" ht="18.75" customHeight="1" thickBot="1">
      <c r="B22" s="7"/>
      <c r="C22" s="15"/>
      <c r="D22" s="45"/>
      <c r="E22" s="7"/>
      <c r="F22" s="5"/>
      <c r="G22" s="5"/>
    </row>
    <row r="23" spans="2:7" ht="18.75" customHeight="1" thickBot="1">
      <c r="B23" s="17" t="s">
        <v>25</v>
      </c>
      <c r="C23" s="21">
        <f>C13-C20</f>
        <v>8130185.969999999</v>
      </c>
      <c r="D23" s="46"/>
      <c r="E23" s="11"/>
      <c r="F23" s="5"/>
      <c r="G23" s="5"/>
    </row>
    <row r="24" spans="2:7" ht="18.75" customHeight="1">
      <c r="B24" s="12" t="s">
        <v>22</v>
      </c>
      <c r="C24" s="16">
        <f>$C$23*0.0065</f>
        <v>52846.20880499999</v>
      </c>
      <c r="D24" s="47"/>
      <c r="E24" s="13"/>
      <c r="F24" s="5"/>
      <c r="G24" s="5"/>
    </row>
    <row r="25" spans="2:7" ht="18.75" customHeight="1">
      <c r="B25" s="12" t="s">
        <v>23</v>
      </c>
      <c r="C25" s="12">
        <f>C23*0.04</f>
        <v>325207.43879999995</v>
      </c>
      <c r="D25" s="47"/>
      <c r="E25" s="36"/>
      <c r="F25" s="36"/>
      <c r="G25" s="36"/>
    </row>
    <row r="26" spans="2:7" ht="12.75">
      <c r="B26" s="8"/>
      <c r="C26" s="8"/>
      <c r="D26" s="47"/>
      <c r="E26" s="37"/>
      <c r="F26" s="36"/>
      <c r="G26" s="36"/>
    </row>
    <row r="27" spans="2:7" ht="12.75">
      <c r="B27" s="8"/>
      <c r="C27" s="8"/>
      <c r="D27" s="47"/>
      <c r="E27" s="36"/>
      <c r="F27" s="36"/>
      <c r="G27" s="36"/>
    </row>
    <row r="28" spans="2:7" ht="12.75">
      <c r="B28" s="22"/>
      <c r="C28" s="8"/>
      <c r="D28" s="47"/>
      <c r="E28" s="36"/>
      <c r="F28" s="36"/>
      <c r="G28" s="36"/>
    </row>
    <row r="29" spans="2:7" ht="12.75">
      <c r="B29" s="9" t="s">
        <v>26</v>
      </c>
      <c r="C29" s="5"/>
      <c r="E29" s="36"/>
      <c r="F29" s="36"/>
      <c r="G29" s="36"/>
    </row>
    <row r="30" spans="2:7" ht="12.75">
      <c r="B30" s="9" t="s">
        <v>27</v>
      </c>
      <c r="C30" s="5"/>
      <c r="E30" s="5"/>
      <c r="F30" s="5"/>
      <c r="G30" s="5"/>
    </row>
    <row r="31" spans="2:7" ht="12.75">
      <c r="B31" s="5"/>
      <c r="C31" s="5"/>
      <c r="E31" s="5"/>
      <c r="F31" s="5"/>
      <c r="G31" s="5"/>
    </row>
    <row r="32" spans="2:7" ht="12.75">
      <c r="B32" s="5"/>
      <c r="C32" s="5"/>
      <c r="E32" s="5"/>
      <c r="F32" s="5"/>
      <c r="G32" s="5"/>
    </row>
    <row r="33" spans="2:7" ht="12.75">
      <c r="B33" s="5"/>
      <c r="C33" s="5"/>
      <c r="E33" s="5"/>
      <c r="F33" s="5"/>
      <c r="G33" s="5"/>
    </row>
    <row r="34" spans="2:7" ht="12.75">
      <c r="B34" s="5"/>
      <c r="C34" s="5"/>
      <c r="E34" s="5"/>
      <c r="F34" s="5"/>
      <c r="G34" s="5"/>
    </row>
    <row r="35" spans="2:7" ht="17.25">
      <c r="B35" s="104" t="s">
        <v>29</v>
      </c>
      <c r="C35" s="104"/>
      <c r="D35" s="39"/>
      <c r="E35" s="5"/>
      <c r="F35" s="5"/>
      <c r="G35" s="5"/>
    </row>
    <row r="36" spans="2:7" ht="17.25">
      <c r="B36" s="19"/>
      <c r="C36" s="19"/>
      <c r="D36" s="39"/>
      <c r="E36" s="5"/>
      <c r="F36" s="5"/>
      <c r="G36" s="5"/>
    </row>
    <row r="37" spans="2:7" ht="17.25">
      <c r="B37" s="1"/>
      <c r="C37" s="18" t="s">
        <v>9</v>
      </c>
      <c r="D37" s="40"/>
      <c r="E37" s="5"/>
      <c r="F37" s="5"/>
      <c r="G37" s="5"/>
    </row>
    <row r="38" spans="2:7" ht="17.25">
      <c r="B38" s="17" t="s">
        <v>17</v>
      </c>
      <c r="C38" s="18"/>
      <c r="D38" s="40"/>
      <c r="E38" s="10" t="s">
        <v>4</v>
      </c>
      <c r="F38" s="5"/>
      <c r="G38" s="5"/>
    </row>
    <row r="39" spans="2:7" ht="12.75">
      <c r="B39" s="3" t="s">
        <v>15</v>
      </c>
      <c r="C39" s="23">
        <v>1489915.4300000002</v>
      </c>
      <c r="D39" s="41"/>
      <c r="E39" s="6" t="s">
        <v>1</v>
      </c>
      <c r="F39" s="5"/>
      <c r="G39" s="5"/>
    </row>
    <row r="40" spans="2:7" ht="13.5" thickBot="1">
      <c r="B40" s="3" t="s">
        <v>16</v>
      </c>
      <c r="C40" s="23">
        <v>6640270.54</v>
      </c>
      <c r="D40" s="41"/>
      <c r="E40" s="27" t="s">
        <v>33</v>
      </c>
      <c r="F40" s="5"/>
      <c r="G40" s="5"/>
    </row>
    <row r="41" spans="2:7" ht="13.5" thickBot="1">
      <c r="B41" s="20" t="s">
        <v>11</v>
      </c>
      <c r="C41" s="31">
        <f>SUM(C39:C40)</f>
        <v>8130185.970000001</v>
      </c>
      <c r="D41" s="48"/>
      <c r="E41" s="10"/>
      <c r="F41" s="5"/>
      <c r="G41" s="5"/>
    </row>
    <row r="42" spans="2:7" ht="12.75">
      <c r="B42" s="20"/>
      <c r="C42" s="4"/>
      <c r="D42" s="49"/>
      <c r="E42" s="10"/>
      <c r="F42" s="5"/>
      <c r="G42" s="5"/>
    </row>
    <row r="43" spans="2:7" ht="17.25">
      <c r="B43" s="17" t="s">
        <v>18</v>
      </c>
      <c r="C43" s="18"/>
      <c r="D43" s="40"/>
      <c r="E43" s="10"/>
      <c r="F43" s="5"/>
      <c r="G43" s="5"/>
    </row>
    <row r="44" spans="2:7" ht="12.75">
      <c r="B44" s="3" t="s">
        <v>20</v>
      </c>
      <c r="C44" s="32" t="s">
        <v>36</v>
      </c>
      <c r="D44" s="50"/>
      <c r="E44" s="6" t="s">
        <v>6</v>
      </c>
      <c r="F44" s="5"/>
      <c r="G44" s="5"/>
    </row>
    <row r="45" spans="2:7" ht="13.5" thickBot="1">
      <c r="B45" s="3" t="s">
        <v>21</v>
      </c>
      <c r="C45" s="33" t="s">
        <v>36</v>
      </c>
      <c r="D45" s="50"/>
      <c r="E45" s="6" t="s">
        <v>8</v>
      </c>
      <c r="F45" s="5"/>
      <c r="G45" s="5"/>
    </row>
    <row r="46" spans="2:7" ht="13.5" thickBot="1">
      <c r="B46" s="20" t="s">
        <v>12</v>
      </c>
      <c r="C46" s="24">
        <f>SUM(C44:C45)</f>
        <v>0</v>
      </c>
      <c r="D46" s="42"/>
      <c r="E46" s="5"/>
      <c r="F46" s="5"/>
      <c r="G46" s="5"/>
    </row>
    <row r="47" spans="2:7" ht="12.75">
      <c r="B47" s="7"/>
      <c r="C47" s="7"/>
      <c r="D47" s="51"/>
      <c r="E47" s="5"/>
      <c r="F47" s="5"/>
      <c r="G47" s="5"/>
    </row>
    <row r="48" spans="2:7" ht="13.5" thickBot="1">
      <c r="B48" s="7"/>
      <c r="C48" s="7"/>
      <c r="D48" s="51"/>
      <c r="E48" s="5"/>
      <c r="F48" s="5"/>
      <c r="G48" s="5"/>
    </row>
    <row r="49" spans="2:7" ht="18" thickBot="1">
      <c r="B49" s="17" t="s">
        <v>25</v>
      </c>
      <c r="C49" s="21">
        <f>C41-C46</f>
        <v>8130185.970000001</v>
      </c>
      <c r="D49" s="46"/>
      <c r="E49" s="5"/>
      <c r="F49" s="5"/>
      <c r="G49" s="5"/>
    </row>
    <row r="50" spans="2:7" ht="12.75">
      <c r="B50" s="12" t="s">
        <v>22</v>
      </c>
      <c r="C50" s="16">
        <f>C49*0.0065</f>
        <v>52846.208805</v>
      </c>
      <c r="D50" s="47"/>
      <c r="E50" s="5"/>
      <c r="F50" s="5"/>
      <c r="G50" s="5"/>
    </row>
    <row r="51" spans="2:7" ht="12.75">
      <c r="B51" s="12" t="s">
        <v>23</v>
      </c>
      <c r="C51" s="12">
        <f>C49*0.04</f>
        <v>325207.43880000006</v>
      </c>
      <c r="D51" s="47"/>
      <c r="E51" s="5"/>
      <c r="F51" s="5"/>
      <c r="G51" s="5"/>
    </row>
    <row r="52" spans="2:7" ht="12.75">
      <c r="B52" s="5"/>
      <c r="C52" s="5"/>
      <c r="E52" s="5"/>
      <c r="F52" s="5"/>
      <c r="G52" s="5"/>
    </row>
    <row r="53" spans="2:7" ht="12.75">
      <c r="B53" s="5"/>
      <c r="C53" s="5"/>
      <c r="E53" s="5"/>
      <c r="F53" s="5"/>
      <c r="G53" s="5"/>
    </row>
    <row r="54" spans="2:7" ht="12.75">
      <c r="B54" s="5"/>
      <c r="C54" s="5"/>
      <c r="E54" s="5"/>
      <c r="F54" s="5"/>
      <c r="G54" s="5"/>
    </row>
    <row r="55" spans="2:7" ht="12.75">
      <c r="B55" s="5"/>
      <c r="C55" s="5"/>
      <c r="E55" s="5"/>
      <c r="F55" s="5"/>
      <c r="G55" s="5"/>
    </row>
    <row r="56" spans="2:7" ht="12.75">
      <c r="B56" s="5"/>
      <c r="C56" s="5"/>
      <c r="E56" s="5"/>
      <c r="F56" s="5"/>
      <c r="G56" s="5"/>
    </row>
    <row r="57" spans="2:7" ht="12.75">
      <c r="B57" s="5"/>
      <c r="C57" s="5"/>
      <c r="E57" s="5"/>
      <c r="F57" s="5"/>
      <c r="G57" s="5"/>
    </row>
    <row r="58" spans="2:7" ht="12.75">
      <c r="B58" s="5"/>
      <c r="C58" s="5"/>
      <c r="E58" s="5"/>
      <c r="F58" s="5"/>
      <c r="G58" s="5"/>
    </row>
    <row r="59" spans="2:7" ht="12.75">
      <c r="B59" s="5"/>
      <c r="C59" s="5"/>
      <c r="E59" s="5"/>
      <c r="F59" s="5"/>
      <c r="G59" s="5"/>
    </row>
    <row r="60" spans="2:7" ht="12.75">
      <c r="B60" s="5"/>
      <c r="C60" s="5"/>
      <c r="E60" s="5"/>
      <c r="F60" s="5"/>
      <c r="G60" s="5"/>
    </row>
    <row r="61" spans="2:7" ht="12.75">
      <c r="B61" s="5"/>
      <c r="C61" s="5"/>
      <c r="E61" s="5"/>
      <c r="F61" s="5"/>
      <c r="G61" s="5"/>
    </row>
    <row r="62" spans="2:7" ht="12.75">
      <c r="B62" s="5"/>
      <c r="C62" s="5"/>
      <c r="E62" s="5"/>
      <c r="F62" s="5"/>
      <c r="G62" s="5"/>
    </row>
    <row r="63" spans="2:7" ht="12.75">
      <c r="B63" s="5"/>
      <c r="C63" s="5"/>
      <c r="E63" s="5"/>
      <c r="F63" s="5"/>
      <c r="G63" s="5"/>
    </row>
    <row r="64" spans="2:7" ht="12.75">
      <c r="B64" s="5"/>
      <c r="C64" s="5"/>
      <c r="E64" s="5"/>
      <c r="F64" s="5"/>
      <c r="G64" s="5"/>
    </row>
    <row r="65" spans="2:7" ht="12.75">
      <c r="B65" s="5"/>
      <c r="C65" s="5"/>
      <c r="E65" s="5"/>
      <c r="F65" s="5"/>
      <c r="G65" s="5"/>
    </row>
    <row r="66" spans="2:7" ht="12.75">
      <c r="B66" s="5"/>
      <c r="C66" s="5"/>
      <c r="E66" s="5"/>
      <c r="F66" s="5"/>
      <c r="G66" s="5"/>
    </row>
    <row r="67" spans="2:7" ht="12.75">
      <c r="B67" s="5"/>
      <c r="C67" s="5"/>
      <c r="E67" s="5"/>
      <c r="F67" s="5"/>
      <c r="G67" s="5"/>
    </row>
    <row r="68" spans="2:7" ht="12.75">
      <c r="B68" s="5"/>
      <c r="C68" s="5"/>
      <c r="E68" s="5"/>
      <c r="F68" s="5"/>
      <c r="G68" s="5"/>
    </row>
    <row r="69" spans="2:7" ht="12.75">
      <c r="B69" s="5"/>
      <c r="C69" s="5"/>
      <c r="E69" s="5"/>
      <c r="F69" s="5"/>
      <c r="G69" s="5"/>
    </row>
    <row r="70" spans="2:7" ht="12.75">
      <c r="B70" s="5"/>
      <c r="C70" s="5"/>
      <c r="E70" s="5"/>
      <c r="F70" s="5"/>
      <c r="G70" s="5"/>
    </row>
    <row r="71" spans="2:7" ht="12.75">
      <c r="B71" s="5"/>
      <c r="C71" s="5"/>
      <c r="E71" s="5"/>
      <c r="F71" s="5"/>
      <c r="G71" s="5"/>
    </row>
    <row r="72" spans="2:7" ht="12.75">
      <c r="B72" s="5"/>
      <c r="C72" s="5"/>
      <c r="E72" s="5"/>
      <c r="F72" s="5"/>
      <c r="G72" s="5"/>
    </row>
    <row r="73" spans="2:7" ht="12.75">
      <c r="B73" s="5"/>
      <c r="C73" s="5"/>
      <c r="E73" s="5"/>
      <c r="F73" s="5"/>
      <c r="G73" s="5"/>
    </row>
    <row r="74" spans="2:7" ht="12.75">
      <c r="B74" s="5"/>
      <c r="C74" s="5"/>
      <c r="E74" s="5"/>
      <c r="F74" s="5"/>
      <c r="G74" s="5"/>
    </row>
    <row r="75" spans="2:7" ht="12.75">
      <c r="B75" s="5"/>
      <c r="C75" s="5"/>
      <c r="E75" s="5"/>
      <c r="F75" s="5"/>
      <c r="G75" s="5"/>
    </row>
    <row r="76" spans="5:7" ht="12.75">
      <c r="E76" s="5"/>
      <c r="F76" s="5"/>
      <c r="G76" s="5"/>
    </row>
  </sheetData>
  <sheetProtection/>
  <mergeCells count="3">
    <mergeCell ref="B6:C6"/>
    <mergeCell ref="B35:C35"/>
    <mergeCell ref="B2:C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C13">
      <selection activeCell="E24" sqref="E24"/>
    </sheetView>
  </sheetViews>
  <sheetFormatPr defaultColWidth="9.140625" defaultRowHeight="12.75"/>
  <cols>
    <col min="1" max="1" width="3.28125" style="52" customWidth="1"/>
    <col min="2" max="2" width="97.421875" style="54" customWidth="1"/>
    <col min="3" max="3" width="30.57421875" style="54" bestFit="1" customWidth="1"/>
    <col min="4" max="4" width="33.00390625" style="53" customWidth="1"/>
    <col min="5" max="5" width="64.57421875" style="54" customWidth="1"/>
    <col min="6" max="6" width="2.140625" style="54" customWidth="1"/>
    <col min="7" max="7" width="36.8515625" style="54" customWidth="1"/>
    <col min="8" max="16384" width="9.140625" style="54" customWidth="1"/>
  </cols>
  <sheetData>
    <row r="1" spans="2:3" ht="12.75">
      <c r="B1" s="52"/>
      <c r="C1" s="52"/>
    </row>
    <row r="2" spans="2:3" ht="12.75">
      <c r="B2" s="111" t="s">
        <v>31</v>
      </c>
      <c r="C2" s="111"/>
    </row>
    <row r="3" spans="2:3" ht="12.75">
      <c r="B3" s="111"/>
      <c r="C3" s="111"/>
    </row>
    <row r="4" spans="2:7" ht="12.75">
      <c r="B4" s="52"/>
      <c r="C4" s="52"/>
      <c r="E4" s="52"/>
      <c r="F4" s="52"/>
      <c r="G4" s="52"/>
    </row>
    <row r="5" spans="2:7" ht="17.25">
      <c r="B5" s="111" t="s">
        <v>10</v>
      </c>
      <c r="C5" s="111"/>
      <c r="E5" s="52"/>
      <c r="F5" s="52"/>
      <c r="G5" s="52"/>
    </row>
    <row r="6" spans="2:7" ht="18.75" customHeight="1">
      <c r="B6" s="56"/>
      <c r="C6" s="57" t="s">
        <v>9</v>
      </c>
      <c r="D6" s="58" t="s">
        <v>38</v>
      </c>
      <c r="F6" s="52"/>
      <c r="G6" s="52"/>
    </row>
    <row r="7" spans="2:7" ht="18.75" customHeight="1" thickBot="1">
      <c r="B7" s="59" t="s">
        <v>17</v>
      </c>
      <c r="C7" s="57"/>
      <c r="D7" s="57"/>
      <c r="E7" s="60"/>
      <c r="F7" s="52"/>
      <c r="G7" s="52"/>
    </row>
    <row r="8" spans="1:7" ht="18.75" customHeight="1">
      <c r="A8" s="105" t="s">
        <v>46</v>
      </c>
      <c r="B8" s="77" t="s">
        <v>13</v>
      </c>
      <c r="C8" s="84">
        <f>2210465.88+9270458.95+48551.34</f>
        <v>11529476.169999998</v>
      </c>
      <c r="D8" s="50" t="s">
        <v>0</v>
      </c>
      <c r="F8" s="38"/>
      <c r="G8" s="38"/>
    </row>
    <row r="9" spans="1:7" ht="18.75" customHeight="1">
      <c r="A9" s="106"/>
      <c r="B9" s="75" t="s">
        <v>15</v>
      </c>
      <c r="C9" s="85">
        <f>3695472.27</f>
        <v>3695472.27</v>
      </c>
      <c r="D9" s="50" t="s">
        <v>37</v>
      </c>
      <c r="F9" s="38"/>
      <c r="G9" s="38"/>
    </row>
    <row r="10" spans="1:7" ht="18.75" customHeight="1" thickBot="1">
      <c r="A10" s="109"/>
      <c r="B10" s="87" t="s">
        <v>14</v>
      </c>
      <c r="C10" s="86">
        <v>0</v>
      </c>
      <c r="D10" s="6" t="s">
        <v>5</v>
      </c>
      <c r="F10" s="38"/>
      <c r="G10" s="38"/>
    </row>
    <row r="11" spans="1:7" ht="48" customHeight="1">
      <c r="A11" s="107" t="s">
        <v>47</v>
      </c>
      <c r="B11" s="90" t="s">
        <v>43</v>
      </c>
      <c r="C11" s="83">
        <f>10651175.16+1099388.29</f>
        <v>11750563.45</v>
      </c>
      <c r="D11" s="88" t="s">
        <v>44</v>
      </c>
      <c r="E11" s="73" t="s">
        <v>39</v>
      </c>
      <c r="F11" s="73"/>
      <c r="G11" s="73"/>
    </row>
    <row r="12" spans="1:7" ht="22.5" customHeight="1">
      <c r="A12" s="110"/>
      <c r="B12" s="91" t="s">
        <v>48</v>
      </c>
      <c r="C12" s="80">
        <v>1977.95</v>
      </c>
      <c r="D12" s="89" t="s">
        <v>40</v>
      </c>
      <c r="E12" s="112" t="s">
        <v>41</v>
      </c>
      <c r="F12" s="112"/>
      <c r="G12" s="112"/>
    </row>
    <row r="13" spans="1:7" ht="21" customHeight="1" thickBot="1">
      <c r="A13" s="110"/>
      <c r="B13" s="97" t="s">
        <v>52</v>
      </c>
      <c r="C13" s="81"/>
      <c r="D13" s="89" t="s">
        <v>53</v>
      </c>
      <c r="E13" s="74"/>
      <c r="F13" s="74"/>
      <c r="G13" s="74"/>
    </row>
    <row r="14" spans="2:7" ht="18.75" customHeight="1" thickBot="1">
      <c r="B14" s="63" t="s">
        <v>11</v>
      </c>
      <c r="C14" s="82">
        <f>SUM(C8:C13)</f>
        <v>26977489.839999996</v>
      </c>
      <c r="D14" s="42">
        <f>SUM(D11:D13)</f>
        <v>0</v>
      </c>
      <c r="E14" s="60"/>
      <c r="F14" s="52"/>
      <c r="G14" s="52"/>
    </row>
    <row r="15" spans="2:7" ht="18.75" customHeight="1">
      <c r="B15" s="63"/>
      <c r="C15" s="25"/>
      <c r="D15" s="25"/>
      <c r="E15" s="60"/>
      <c r="F15" s="52"/>
      <c r="G15" s="52"/>
    </row>
    <row r="16" spans="2:7" ht="18.75" customHeight="1">
      <c r="B16" s="63"/>
      <c r="C16" s="25"/>
      <c r="D16" s="25"/>
      <c r="E16" s="60"/>
      <c r="F16" s="52"/>
      <c r="G16" s="52"/>
    </row>
    <row r="17" spans="2:7" ht="18.75" customHeight="1" thickBot="1">
      <c r="B17" s="59" t="s">
        <v>18</v>
      </c>
      <c r="C17" s="26"/>
      <c r="D17" s="26"/>
      <c r="E17" s="60"/>
      <c r="F17" s="52"/>
      <c r="G17" s="52"/>
    </row>
    <row r="18" spans="1:7" ht="18.75" customHeight="1">
      <c r="A18" s="105" t="s">
        <v>46</v>
      </c>
      <c r="B18" s="94" t="s">
        <v>19</v>
      </c>
      <c r="C18" s="78">
        <f>C8</f>
        <v>11529476.169999998</v>
      </c>
      <c r="D18" s="6" t="s">
        <v>0</v>
      </c>
      <c r="E18" s="38"/>
      <c r="F18" s="9" t="s">
        <v>2</v>
      </c>
      <c r="G18" s="54"/>
    </row>
    <row r="19" spans="1:7" ht="18.75" customHeight="1">
      <c r="A19" s="106"/>
      <c r="B19" s="95" t="s">
        <v>24</v>
      </c>
      <c r="C19" s="79">
        <f>C10</f>
        <v>0</v>
      </c>
      <c r="D19" s="50" t="s">
        <v>32</v>
      </c>
      <c r="E19" s="38"/>
      <c r="F19" s="37" t="s">
        <v>28</v>
      </c>
      <c r="G19" s="54"/>
    </row>
    <row r="20" spans="1:7" ht="18.75" customHeight="1">
      <c r="A20" s="106"/>
      <c r="B20" s="91" t="s">
        <v>20</v>
      </c>
      <c r="C20" s="80">
        <v>0</v>
      </c>
      <c r="D20" s="44" t="s">
        <v>57</v>
      </c>
      <c r="E20" s="62"/>
      <c r="F20" s="52"/>
      <c r="G20" s="64" t="s">
        <v>2</v>
      </c>
    </row>
    <row r="21" spans="1:7" ht="25.5" customHeight="1" thickBot="1">
      <c r="A21" s="109"/>
      <c r="B21" s="92" t="s">
        <v>21</v>
      </c>
      <c r="C21" s="81">
        <v>0</v>
      </c>
      <c r="D21" s="93" t="s">
        <v>58</v>
      </c>
      <c r="E21" s="62"/>
      <c r="F21" s="52"/>
      <c r="G21" s="64" t="s">
        <v>28</v>
      </c>
    </row>
    <row r="22" spans="1:7" ht="18" customHeight="1">
      <c r="A22" s="113" t="s">
        <v>47</v>
      </c>
      <c r="B22" s="90" t="s">
        <v>54</v>
      </c>
      <c r="C22" s="83">
        <v>307372.87</v>
      </c>
      <c r="D22" s="102" t="s">
        <v>45</v>
      </c>
      <c r="E22" s="62" t="s">
        <v>49</v>
      </c>
      <c r="F22" s="52"/>
      <c r="G22" s="64" t="s">
        <v>7</v>
      </c>
    </row>
    <row r="23" spans="1:7" ht="53.25" customHeight="1">
      <c r="A23" s="114"/>
      <c r="B23" s="91" t="s">
        <v>55</v>
      </c>
      <c r="C23" s="80">
        <v>7735483.49</v>
      </c>
      <c r="D23" s="93" t="s">
        <v>50</v>
      </c>
      <c r="E23" s="103" t="s">
        <v>42</v>
      </c>
      <c r="F23" s="52"/>
      <c r="G23" s="64" t="s">
        <v>3</v>
      </c>
    </row>
    <row r="24" spans="1:7" ht="23.25" customHeight="1" thickBot="1">
      <c r="A24" s="115"/>
      <c r="B24" s="92" t="s">
        <v>21</v>
      </c>
      <c r="C24" s="96"/>
      <c r="D24" s="93" t="s">
        <v>51</v>
      </c>
      <c r="E24" s="65"/>
      <c r="F24" s="52"/>
      <c r="G24" s="64"/>
    </row>
    <row r="25" spans="1:7" ht="18.75" customHeight="1" thickBot="1">
      <c r="A25" s="76"/>
      <c r="B25" s="63" t="s">
        <v>12</v>
      </c>
      <c r="C25" s="24">
        <f>SUM(C20:C24)</f>
        <v>8042856.36</v>
      </c>
      <c r="D25" s="42">
        <f>SUM(D20:D24)</f>
        <v>0</v>
      </c>
      <c r="F25" s="52"/>
      <c r="G25" s="52"/>
    </row>
    <row r="26" spans="2:7" ht="18.75" customHeight="1" thickBot="1">
      <c r="B26" s="53"/>
      <c r="C26" s="15"/>
      <c r="D26" s="15"/>
      <c r="E26" s="53"/>
      <c r="F26" s="52"/>
      <c r="G26" s="52"/>
    </row>
    <row r="27" spans="2:7" ht="18.75" customHeight="1" thickBot="1">
      <c r="B27" s="59" t="s">
        <v>25</v>
      </c>
      <c r="C27" s="21">
        <f>C14-C25</f>
        <v>18934633.479999997</v>
      </c>
      <c r="D27" s="21"/>
      <c r="E27" s="11"/>
      <c r="F27" s="52"/>
      <c r="G27" s="52"/>
    </row>
    <row r="28" spans="2:7" ht="18.75" customHeight="1">
      <c r="B28" s="66" t="s">
        <v>22</v>
      </c>
      <c r="C28" s="67">
        <f>$C$27*0.0065</f>
        <v>123075.11761999998</v>
      </c>
      <c r="D28" s="67"/>
      <c r="E28" s="13"/>
      <c r="F28" s="52"/>
      <c r="G28" s="52"/>
    </row>
    <row r="29" spans="2:7" ht="18.75" customHeight="1">
      <c r="B29" s="66" t="s">
        <v>23</v>
      </c>
      <c r="C29" s="66">
        <f>C27*0.04</f>
        <v>757385.3391999999</v>
      </c>
      <c r="D29" s="66"/>
      <c r="E29" s="14"/>
      <c r="F29" s="52"/>
      <c r="G29" s="52"/>
    </row>
    <row r="30" spans="2:7" ht="12.75">
      <c r="B30" s="68"/>
      <c r="C30" s="68"/>
      <c r="D30" s="68"/>
      <c r="E30" s="14"/>
      <c r="F30" s="52"/>
      <c r="G30" s="52"/>
    </row>
    <row r="31" spans="2:7" ht="12.75">
      <c r="B31" s="68"/>
      <c r="C31" s="68"/>
      <c r="D31" s="68"/>
      <c r="E31" s="14"/>
      <c r="F31" s="52"/>
      <c r="G31" s="52"/>
    </row>
    <row r="32" spans="2:7" ht="12.75">
      <c r="B32" s="69"/>
      <c r="C32" s="68"/>
      <c r="D32" s="68"/>
      <c r="E32" s="14"/>
      <c r="F32" s="52"/>
      <c r="G32" s="52"/>
    </row>
    <row r="33" spans="2:7" ht="12.75">
      <c r="B33" s="64" t="s">
        <v>26</v>
      </c>
      <c r="C33" s="52"/>
      <c r="E33" s="52"/>
      <c r="F33" s="52"/>
      <c r="G33" s="52"/>
    </row>
    <row r="34" spans="2:7" ht="12.75">
      <c r="B34" s="64" t="s">
        <v>27</v>
      </c>
      <c r="C34" s="52"/>
      <c r="E34" s="52"/>
      <c r="F34" s="52"/>
      <c r="G34" s="52"/>
    </row>
    <row r="35" spans="2:7" ht="12.75">
      <c r="B35" s="52"/>
      <c r="C35" s="52"/>
      <c r="E35" s="52"/>
      <c r="F35" s="52"/>
      <c r="G35" s="52"/>
    </row>
    <row r="36" spans="2:7" ht="12.75">
      <c r="B36" s="52"/>
      <c r="C36" s="52"/>
      <c r="E36" s="52"/>
      <c r="F36" s="52"/>
      <c r="G36" s="52"/>
    </row>
    <row r="37" spans="2:7" ht="12.75">
      <c r="B37" s="52"/>
      <c r="C37" s="52"/>
      <c r="E37" s="52"/>
      <c r="F37" s="52"/>
      <c r="G37" s="52"/>
    </row>
    <row r="38" spans="2:7" ht="12.75">
      <c r="B38" s="52"/>
      <c r="C38" s="52"/>
      <c r="E38" s="52"/>
      <c r="F38" s="52"/>
      <c r="G38" s="52"/>
    </row>
    <row r="39" spans="2:7" ht="17.25">
      <c r="B39" s="111" t="s">
        <v>29</v>
      </c>
      <c r="C39" s="111"/>
      <c r="E39" s="52"/>
      <c r="F39" s="52"/>
      <c r="G39" s="52"/>
    </row>
    <row r="40" spans="2:7" ht="17.25">
      <c r="B40" s="55"/>
      <c r="C40" s="55"/>
      <c r="E40" s="52"/>
      <c r="F40" s="52"/>
      <c r="G40" s="52"/>
    </row>
    <row r="41" spans="2:7" ht="17.25">
      <c r="B41" s="70"/>
      <c r="C41" s="57" t="s">
        <v>9</v>
      </c>
      <c r="E41" s="52"/>
      <c r="F41" s="52"/>
      <c r="G41" s="52"/>
    </row>
    <row r="42" spans="2:7" ht="3.75" customHeight="1" thickBot="1">
      <c r="B42" s="59" t="s">
        <v>17</v>
      </c>
      <c r="C42" s="57"/>
      <c r="E42" s="60"/>
      <c r="F42" s="52"/>
      <c r="G42" s="52"/>
    </row>
    <row r="43" spans="1:7" ht="23.25" customHeight="1">
      <c r="A43" s="105" t="s">
        <v>46</v>
      </c>
      <c r="B43" s="3" t="s">
        <v>15</v>
      </c>
      <c r="C43" s="23">
        <v>1489915.4300000002</v>
      </c>
      <c r="D43" s="41"/>
      <c r="E43" s="6" t="s">
        <v>1</v>
      </c>
      <c r="F43" s="38"/>
      <c r="G43" s="38"/>
    </row>
    <row r="44" spans="1:7" ht="20.25" customHeight="1" thickBot="1">
      <c r="A44" s="106"/>
      <c r="B44" s="3" t="s">
        <v>16</v>
      </c>
      <c r="C44" s="23">
        <v>6640270.54</v>
      </c>
      <c r="D44" s="41"/>
      <c r="E44" s="50" t="s">
        <v>33</v>
      </c>
      <c r="F44" s="38"/>
      <c r="G44" s="38"/>
    </row>
    <row r="45" spans="1:7" ht="30" customHeight="1" thickBot="1">
      <c r="A45" s="100" t="s">
        <v>47</v>
      </c>
      <c r="B45" s="61" t="s">
        <v>59</v>
      </c>
      <c r="C45" s="29">
        <f>E45-C44-C43</f>
        <v>18847303.869999997</v>
      </c>
      <c r="D45" s="98"/>
      <c r="E45" s="29">
        <f>10653153.11+1099388.29+3695472.27+2210465.88+9270458.95+48551.34</f>
        <v>26977489.839999996</v>
      </c>
      <c r="F45" s="52"/>
      <c r="G45" s="52"/>
    </row>
    <row r="46" spans="1:7" ht="13.5" customHeight="1" thickBot="1">
      <c r="A46" s="99"/>
      <c r="B46" s="63" t="s">
        <v>11</v>
      </c>
      <c r="C46" s="24">
        <f>SUM(C43:C45)</f>
        <v>26977489.839999996</v>
      </c>
      <c r="E46" s="60"/>
      <c r="F46" s="52"/>
      <c r="G46" s="52"/>
    </row>
    <row r="47" spans="1:7" ht="12.75">
      <c r="A47" s="99"/>
      <c r="B47" s="63"/>
      <c r="C47" s="25"/>
      <c r="E47" s="60"/>
      <c r="F47" s="52"/>
      <c r="G47" s="52"/>
    </row>
    <row r="48" spans="2:7" ht="18" thickBot="1">
      <c r="B48" s="59" t="s">
        <v>18</v>
      </c>
      <c r="C48" s="26"/>
      <c r="E48" s="60"/>
      <c r="F48" s="52"/>
      <c r="G48" s="52"/>
    </row>
    <row r="49" spans="1:7" ht="22.5" customHeight="1">
      <c r="A49" s="105" t="s">
        <v>46</v>
      </c>
      <c r="B49" s="61" t="s">
        <v>20</v>
      </c>
      <c r="C49" s="29">
        <v>0</v>
      </c>
      <c r="E49" s="62"/>
      <c r="F49" s="52"/>
      <c r="G49" s="52"/>
    </row>
    <row r="50" spans="1:7" ht="21.75" customHeight="1" thickBot="1">
      <c r="A50" s="106"/>
      <c r="B50" s="61" t="s">
        <v>21</v>
      </c>
      <c r="C50" s="30">
        <v>0</v>
      </c>
      <c r="E50" s="62"/>
      <c r="F50" s="52"/>
      <c r="G50" s="52"/>
    </row>
    <row r="51" spans="1:7" ht="18" customHeight="1">
      <c r="A51" s="107" t="s">
        <v>47</v>
      </c>
      <c r="B51" s="101" t="s">
        <v>34</v>
      </c>
      <c r="C51" s="30">
        <v>307372.87</v>
      </c>
      <c r="E51" s="62"/>
      <c r="F51" s="52"/>
      <c r="G51" s="52"/>
    </row>
    <row r="52" spans="1:7" ht="15.75" customHeight="1" thickBot="1">
      <c r="A52" s="108"/>
      <c r="B52" s="101" t="s">
        <v>35</v>
      </c>
      <c r="C52" s="30">
        <v>7735483.49</v>
      </c>
      <c r="E52" s="62"/>
      <c r="F52" s="52"/>
      <c r="G52" s="52"/>
    </row>
    <row r="53" spans="2:7" ht="13.5" thickBot="1">
      <c r="B53" s="63" t="s">
        <v>12</v>
      </c>
      <c r="C53" s="24">
        <f>SUM(C49:C52)</f>
        <v>8042856.36</v>
      </c>
      <c r="E53" s="52"/>
      <c r="F53" s="52"/>
      <c r="G53" s="52"/>
    </row>
    <row r="54" spans="2:7" ht="12.75">
      <c r="B54" s="53"/>
      <c r="C54" s="71"/>
      <c r="E54" s="52"/>
      <c r="F54" s="52"/>
      <c r="G54" s="52"/>
    </row>
    <row r="55" spans="2:7" ht="13.5" thickBot="1">
      <c r="B55" s="53"/>
      <c r="C55" s="71"/>
      <c r="E55" s="52"/>
      <c r="F55" s="52"/>
      <c r="G55" s="52"/>
    </row>
    <row r="56" spans="2:7" ht="18" thickBot="1">
      <c r="B56" s="59" t="s">
        <v>25</v>
      </c>
      <c r="C56" s="21">
        <f>C46-C53</f>
        <v>18934633.479999997</v>
      </c>
      <c r="E56" s="52"/>
      <c r="F56" s="52"/>
      <c r="G56" s="52"/>
    </row>
    <row r="57" spans="2:7" ht="12.75">
      <c r="B57" s="66" t="s">
        <v>22</v>
      </c>
      <c r="C57" s="67">
        <f>C56*0.65%</f>
        <v>123075.11761999999</v>
      </c>
      <c r="E57" s="52"/>
      <c r="F57" s="52"/>
      <c r="G57" s="52"/>
    </row>
    <row r="58" spans="2:7" ht="12.75">
      <c r="B58" s="66" t="s">
        <v>23</v>
      </c>
      <c r="C58" s="66">
        <f>C56*4%</f>
        <v>757385.3391999999</v>
      </c>
      <c r="E58" s="52"/>
      <c r="F58" s="52"/>
      <c r="G58" s="52"/>
    </row>
    <row r="59" spans="2:7" ht="12.75">
      <c r="B59" s="52"/>
      <c r="C59" s="72"/>
      <c r="E59" s="52"/>
      <c r="F59" s="52"/>
      <c r="G59" s="52"/>
    </row>
    <row r="60" spans="2:7" ht="12.75">
      <c r="B60" s="52"/>
      <c r="C60" s="52"/>
      <c r="E60" s="52"/>
      <c r="F60" s="52"/>
      <c r="G60" s="52"/>
    </row>
    <row r="61" spans="2:7" ht="12.75">
      <c r="B61" s="52"/>
      <c r="C61" s="52"/>
      <c r="E61" s="52"/>
      <c r="F61" s="52"/>
      <c r="G61" s="52"/>
    </row>
    <row r="62" spans="2:7" ht="12.75">
      <c r="B62" s="52"/>
      <c r="C62" s="52"/>
      <c r="E62" s="52"/>
      <c r="F62" s="52"/>
      <c r="G62" s="52"/>
    </row>
    <row r="63" spans="2:7" ht="12.75">
      <c r="B63" s="52"/>
      <c r="C63" s="52"/>
      <c r="E63" s="52"/>
      <c r="F63" s="52"/>
      <c r="G63" s="52"/>
    </row>
    <row r="64" spans="2:7" ht="12.75">
      <c r="B64" s="52"/>
      <c r="C64" s="52"/>
      <c r="E64" s="52"/>
      <c r="F64" s="52"/>
      <c r="G64" s="52"/>
    </row>
    <row r="65" spans="2:7" ht="12.75">
      <c r="B65" s="52"/>
      <c r="C65" s="52"/>
      <c r="E65" s="52"/>
      <c r="F65" s="52"/>
      <c r="G65" s="52"/>
    </row>
    <row r="66" spans="2:7" ht="12.75">
      <c r="B66" s="52"/>
      <c r="C66" s="52"/>
      <c r="E66" s="52"/>
      <c r="F66" s="52"/>
      <c r="G66" s="52"/>
    </row>
    <row r="67" spans="2:7" ht="12.75">
      <c r="B67" s="52"/>
      <c r="C67" s="52"/>
      <c r="E67" s="52"/>
      <c r="F67" s="52"/>
      <c r="G67" s="52"/>
    </row>
    <row r="68" spans="2:7" ht="12.75">
      <c r="B68" s="52"/>
      <c r="C68" s="52"/>
      <c r="E68" s="52"/>
      <c r="F68" s="52"/>
      <c r="G68" s="52"/>
    </row>
    <row r="69" spans="2:7" ht="12.75">
      <c r="B69" s="52"/>
      <c r="C69" s="52"/>
      <c r="E69" s="52"/>
      <c r="F69" s="52"/>
      <c r="G69" s="52"/>
    </row>
    <row r="70" spans="2:7" ht="12.75">
      <c r="B70" s="52"/>
      <c r="C70" s="52"/>
      <c r="E70" s="52"/>
      <c r="F70" s="52"/>
      <c r="G70" s="52"/>
    </row>
    <row r="71" spans="2:7" ht="12.75">
      <c r="B71" s="52"/>
      <c r="C71" s="52"/>
      <c r="E71" s="52"/>
      <c r="F71" s="52"/>
      <c r="G71" s="52"/>
    </row>
    <row r="72" spans="2:7" ht="12.75">
      <c r="B72" s="52"/>
      <c r="C72" s="52"/>
      <c r="E72" s="52"/>
      <c r="F72" s="52"/>
      <c r="G72" s="52"/>
    </row>
    <row r="73" spans="2:7" ht="12.75">
      <c r="B73" s="52"/>
      <c r="C73" s="52"/>
      <c r="E73" s="52"/>
      <c r="F73" s="52"/>
      <c r="G73" s="52"/>
    </row>
    <row r="74" spans="2:7" ht="12.75">
      <c r="B74" s="52"/>
      <c r="C74" s="52"/>
      <c r="E74" s="52"/>
      <c r="F74" s="52"/>
      <c r="G74" s="52"/>
    </row>
    <row r="75" spans="2:7" ht="12.75">
      <c r="B75" s="52"/>
      <c r="C75" s="52"/>
      <c r="E75" s="52"/>
      <c r="F75" s="52"/>
      <c r="G75" s="52"/>
    </row>
    <row r="76" spans="2:7" ht="12.75">
      <c r="B76" s="52"/>
      <c r="C76" s="52"/>
      <c r="E76" s="52"/>
      <c r="F76" s="52"/>
      <c r="G76" s="52"/>
    </row>
    <row r="77" spans="2:7" ht="12.75">
      <c r="B77" s="52"/>
      <c r="C77" s="52"/>
      <c r="E77" s="52"/>
      <c r="F77" s="52"/>
      <c r="G77" s="52"/>
    </row>
    <row r="78" spans="2:7" ht="12.75">
      <c r="B78" s="52"/>
      <c r="C78" s="52"/>
      <c r="E78" s="52"/>
      <c r="F78" s="52"/>
      <c r="G78" s="52"/>
    </row>
    <row r="79" spans="2:7" ht="12.75">
      <c r="B79" s="52"/>
      <c r="C79" s="52"/>
      <c r="E79" s="52"/>
      <c r="F79" s="52"/>
      <c r="G79" s="52"/>
    </row>
    <row r="80" spans="2:7" ht="12.75">
      <c r="B80" s="52"/>
      <c r="C80" s="52"/>
      <c r="E80" s="52"/>
      <c r="F80" s="52"/>
      <c r="G80" s="52"/>
    </row>
    <row r="81" spans="2:7" ht="12.75">
      <c r="B81" s="52"/>
      <c r="C81" s="52"/>
      <c r="E81" s="52"/>
      <c r="F81" s="52"/>
      <c r="G81" s="52"/>
    </row>
    <row r="82" spans="2:7" ht="12.75">
      <c r="B82" s="52"/>
      <c r="C82" s="52"/>
      <c r="E82" s="52"/>
      <c r="F82" s="52"/>
      <c r="G82" s="52"/>
    </row>
    <row r="83" spans="5:7" ht="12.75">
      <c r="E83" s="52"/>
      <c r="F83" s="52"/>
      <c r="G83" s="52"/>
    </row>
  </sheetData>
  <sheetProtection/>
  <mergeCells count="11">
    <mergeCell ref="B2:C3"/>
    <mergeCell ref="B5:C5"/>
    <mergeCell ref="E12:G12"/>
    <mergeCell ref="B39:C39"/>
    <mergeCell ref="A22:A24"/>
    <mergeCell ref="A18:A21"/>
    <mergeCell ref="A43:A44"/>
    <mergeCell ref="A49:A50"/>
    <mergeCell ref="A51:A52"/>
    <mergeCell ref="A8:A10"/>
    <mergeCell ref="A11:A1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Gomes Lima</dc:creator>
  <cp:keywords/>
  <dc:description/>
  <cp:lastModifiedBy>Graça</cp:lastModifiedBy>
  <cp:lastPrinted>1999-11-11T19:03:10Z</cp:lastPrinted>
  <dcterms:created xsi:type="dcterms:W3CDTF">1999-09-24T12:51:08Z</dcterms:created>
  <dcterms:modified xsi:type="dcterms:W3CDTF">2013-12-17T13:35:38Z</dcterms:modified>
  <cp:category/>
  <cp:version/>
  <cp:contentType/>
  <cp:contentStatus/>
</cp:coreProperties>
</file>